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Cronograma" sheetId="1" r:id="rId1"/>
  </sheets>
  <externalReferences>
    <externalReference r:id="rId4"/>
    <externalReference r:id="rId5"/>
    <externalReference r:id="rId6"/>
  </externalReferences>
  <definedNames>
    <definedName name="_cpu2" localSheetId="0">#REF!</definedName>
    <definedName name="_cpu2">#REF!</definedName>
    <definedName name="a" localSheetId="0">#REF!</definedName>
    <definedName name="a">#REF!</definedName>
    <definedName name="aline" localSheetId="0">#REF!</definedName>
    <definedName name="aline">#REF!</definedName>
    <definedName name="AM" localSheetId="0">#REF!</definedName>
    <definedName name="AM">#REF!</definedName>
    <definedName name="APR" localSheetId="0">#REF!</definedName>
    <definedName name="APR">#REF!</definedName>
    <definedName name="arc" localSheetId="0">'[1]ORÇAMENTO'!#REF!</definedName>
    <definedName name="arc">'[1]ORÇAMENTO'!#REF!</definedName>
    <definedName name="area" localSheetId="0">#REF!</definedName>
    <definedName name="area">#REF!</definedName>
    <definedName name="_xlnm.Print_Area" localSheetId="0">'Cronograma'!$C$1:$M$19</definedName>
    <definedName name="as" localSheetId="0">#REF!</definedName>
    <definedName name="as">#REF!</definedName>
    <definedName name="CB" localSheetId="0">#REF!</definedName>
    <definedName name="CB">#REF!</definedName>
    <definedName name="cpu2" localSheetId="0">#REF!</definedName>
    <definedName name="cpu2">#REF!</definedName>
    <definedName name="creche" localSheetId="0">'[2]PlanilhaTorres'!#REF!</definedName>
    <definedName name="creche">'[2]PlanilhaTorres'!#REF!</definedName>
    <definedName name="CUB">#REF!</definedName>
    <definedName name="Guarita" localSheetId="0">'[1]ORÇAMENTO'!#REF!</definedName>
    <definedName name="Guarita">'[1]ORÇAMENTO'!#REF!</definedName>
    <definedName name="instalacoes" localSheetId="0">#REF!</definedName>
    <definedName name="instalacoes">#REF!</definedName>
    <definedName name="resumo2">#REF!</definedName>
    <definedName name="RM" localSheetId="0">#REF!</definedName>
    <definedName name="RM">#REF!</definedName>
    <definedName name="SV" localSheetId="0">#REF!</definedName>
    <definedName name="SV">#REF!</definedName>
    <definedName name="torrea" localSheetId="0">'[2]PlanilhaTorres'!#REF!</definedName>
    <definedName name="torrea">'[2]PlanilhaTorres'!#REF!</definedName>
    <definedName name="torreb" localSheetId="0">'[2]PlanilhaTorres'!#REF!</definedName>
    <definedName name="torreb">'[2]PlanilhaTorres'!#REF!</definedName>
    <definedName name="torrec" localSheetId="0">'[2]PlanilhaTorres'!#REF!</definedName>
    <definedName name="torrec">'[2]PlanilhaTorres'!#REF!</definedName>
    <definedName name="torred" localSheetId="0">'[2]PlanilhaTorres'!#REF!</definedName>
    <definedName name="torred">'[2]PlanilhaTorres'!#REF!</definedName>
    <definedName name="torree" localSheetId="0">'[2]PlanilhaTorres'!#REF!</definedName>
    <definedName name="torree">'[2]PlanilhaTorres'!#REF!</definedName>
    <definedName name="VR" localSheetId="0">#REF!</definedName>
    <definedName name="VR">#REF!</definedName>
    <definedName name="VT" localSheetId="0">#REF!</definedName>
    <definedName name="VT">#REF!</definedName>
  </definedNames>
  <calcPr fullCalcOnLoad="1"/>
</workbook>
</file>

<file path=xl/sharedStrings.xml><?xml version="1.0" encoding="utf-8"?>
<sst xmlns="http://schemas.openxmlformats.org/spreadsheetml/2006/main" count="41" uniqueCount="35">
  <si>
    <t>ACUMULADO</t>
  </si>
  <si>
    <t>TOTAL</t>
  </si>
  <si>
    <t>Iluminação Pública</t>
  </si>
  <si>
    <t>07</t>
  </si>
  <si>
    <t>Baixa Tensão (127-220V)</t>
  </si>
  <si>
    <t>06</t>
  </si>
  <si>
    <t>Média Tensão (25kV)</t>
  </si>
  <si>
    <t>05</t>
  </si>
  <si>
    <t>Equipamentos de Rede</t>
  </si>
  <si>
    <t>04</t>
  </si>
  <si>
    <t>Sistemas de Proteção contra descargas atmosféricas e Aterramentos</t>
  </si>
  <si>
    <t>03</t>
  </si>
  <si>
    <t>Postes e Estaimentos</t>
  </si>
  <si>
    <t>02</t>
  </si>
  <si>
    <t>Serviços Preliminares</t>
  </si>
  <si>
    <t>01</t>
  </si>
  <si>
    <t>VALOR</t>
  </si>
  <si>
    <t>%</t>
  </si>
  <si>
    <t>MÊS 03</t>
  </si>
  <si>
    <t>MÊS 02</t>
  </si>
  <si>
    <t>MÊS 01</t>
  </si>
  <si>
    <t>ESPECIFICAÇÃO</t>
  </si>
  <si>
    <t>CÓDIGO</t>
  </si>
  <si>
    <t>SÃO DOMINGOS DO NORTE - ES</t>
  </si>
  <si>
    <t>BDI:</t>
  </si>
  <si>
    <t>Endereço:</t>
  </si>
  <si>
    <t>Enc. Sociais:</t>
  </si>
  <si>
    <t>Cronograma de Execução - Extensão de Rede e Iluminação Pública</t>
  </si>
  <si>
    <t>MAR / 2016</t>
  </si>
  <si>
    <t>Data-Base:</t>
  </si>
  <si>
    <t>Contato:99839-0808 / lebengenharia@gmail.com</t>
  </si>
  <si>
    <t>PREFEITURA MUNICIPAL DE SÃO DOMINGOS DO NORTE</t>
  </si>
  <si>
    <t>Apoio a Fiscalização</t>
  </si>
  <si>
    <t>08</t>
  </si>
  <si>
    <t>RUA PROJETADA 68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</si>
</sst>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&quot;R$ &quot;* #,##0.00_);_(&quot;R$ &quot;* \(#,##0.00\);_(&quot;R$ &quot;* &quot;-&quot;??_);_(@_)"/>
    <numFmt numFmtId="166" formatCode="_(* #,##0.00_);_(* \(#,##0.00\);_(* \-??_);_(@_)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8"/>
      <color indexed="8"/>
      <name val="Arial"/>
      <family val="2"/>
    </font>
    <font>
      <b/>
      <sz val="10"/>
      <color indexed="8"/>
      <name val="Trebuchet MS"/>
      <family val="2"/>
    </font>
    <font>
      <b/>
      <sz val="8"/>
      <color indexed="8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5" applyFont="1" applyAlignment="1">
      <alignment/>
    </xf>
    <xf numFmtId="10" fontId="0" fillId="0" borderId="0" xfId="52" applyNumberFormat="1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4" fontId="49" fillId="0" borderId="10" xfId="0" applyNumberFormat="1" applyFont="1" applyBorder="1" applyAlignment="1">
      <alignment vertical="center"/>
    </xf>
    <xf numFmtId="164" fontId="2" fillId="33" borderId="11" xfId="52" applyNumberFormat="1" applyFont="1" applyFill="1" applyBorder="1" applyAlignment="1">
      <alignment horizontal="center" vertical="center"/>
    </xf>
    <xf numFmtId="44" fontId="49" fillId="0" borderId="10" xfId="45" applyFont="1" applyBorder="1" applyAlignment="1">
      <alignment vertical="center"/>
    </xf>
    <xf numFmtId="164" fontId="2" fillId="33" borderId="12" xfId="52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4" fontId="49" fillId="0" borderId="13" xfId="0" applyNumberFormat="1" applyFont="1" applyBorder="1" applyAlignment="1">
      <alignment vertical="center"/>
    </xf>
    <xf numFmtId="164" fontId="49" fillId="0" borderId="14" xfId="52" applyNumberFormat="1" applyFont="1" applyBorder="1" applyAlignment="1">
      <alignment horizontal="center" vertical="center"/>
    </xf>
    <xf numFmtId="44" fontId="49" fillId="0" borderId="14" xfId="0" applyNumberFormat="1" applyFont="1" applyBorder="1" applyAlignment="1">
      <alignment vertical="center"/>
    </xf>
    <xf numFmtId="10" fontId="49" fillId="0" borderId="15" xfId="52" applyNumberFormat="1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9" fillId="0" borderId="16" xfId="0" applyFont="1" applyBorder="1" applyAlignment="1">
      <alignment vertical="center"/>
    </xf>
    <xf numFmtId="164" fontId="49" fillId="0" borderId="17" xfId="52" applyNumberFormat="1" applyFont="1" applyBorder="1" applyAlignment="1">
      <alignment horizontal="center" vertical="center"/>
    </xf>
    <xf numFmtId="44" fontId="49" fillId="0" borderId="17" xfId="0" applyNumberFormat="1" applyFont="1" applyBorder="1" applyAlignment="1">
      <alignment vertical="center"/>
    </xf>
    <xf numFmtId="10" fontId="49" fillId="0" borderId="18" xfId="52" applyNumberFormat="1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165" fontId="6" fillId="0" borderId="10" xfId="47" applyFont="1" applyFill="1" applyBorder="1" applyAlignment="1">
      <alignment horizontal="center" vertical="center" wrapText="1"/>
    </xf>
    <xf numFmtId="165" fontId="6" fillId="0" borderId="19" xfId="47" applyFont="1" applyFill="1" applyBorder="1" applyAlignment="1">
      <alignment horizontal="center" vertical="center" wrapText="1"/>
    </xf>
    <xf numFmtId="10" fontId="6" fillId="0" borderId="19" xfId="52" applyNumberFormat="1" applyFont="1" applyFill="1" applyBorder="1" applyAlignment="1">
      <alignment horizontal="center" vertical="center" wrapText="1"/>
    </xf>
    <xf numFmtId="10" fontId="9" fillId="0" borderId="20" xfId="52" applyNumberFormat="1" applyFont="1" applyFill="1" applyBorder="1" applyAlignment="1">
      <alignment horizontal="left" vertical="center" wrapText="1"/>
    </xf>
    <xf numFmtId="166" fontId="8" fillId="0" borderId="0" xfId="63" applyNumberFormat="1" applyFont="1" applyFill="1" applyBorder="1" applyAlignment="1">
      <alignment horizontal="right" vertical="center" wrapText="1"/>
    </xf>
    <xf numFmtId="0" fontId="8" fillId="33" borderId="21" xfId="0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166" fontId="8" fillId="0" borderId="23" xfId="63" applyNumberFormat="1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horizontal="center" vertical="center"/>
    </xf>
    <xf numFmtId="10" fontId="8" fillId="33" borderId="20" xfId="52" applyNumberFormat="1" applyFont="1" applyFill="1" applyBorder="1" applyAlignment="1">
      <alignment horizontal="center" vertical="center"/>
    </xf>
    <xf numFmtId="167" fontId="5" fillId="33" borderId="0" xfId="0" applyNumberFormat="1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vertical="center" wrapText="1"/>
    </xf>
    <xf numFmtId="10" fontId="13" fillId="33" borderId="22" xfId="52" applyNumberFormat="1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vertical="center" wrapText="1"/>
    </xf>
    <xf numFmtId="0" fontId="13" fillId="33" borderId="24" xfId="0" applyFont="1" applyFill="1" applyBorder="1" applyAlignment="1">
      <alignment vertical="center" wrapText="1"/>
    </xf>
    <xf numFmtId="9" fontId="4" fillId="33" borderId="25" xfId="0" applyNumberFormat="1" applyFont="1" applyFill="1" applyBorder="1" applyAlignment="1">
      <alignment horizontal="center" vertical="center" wrapText="1"/>
    </xf>
    <xf numFmtId="44" fontId="50" fillId="0" borderId="26" xfId="0" applyNumberFormat="1" applyFont="1" applyBorder="1" applyAlignment="1">
      <alignment vertical="center"/>
    </xf>
    <xf numFmtId="10" fontId="9" fillId="0" borderId="20" xfId="52" applyNumberFormat="1" applyFont="1" applyFill="1" applyBorder="1" applyAlignment="1" applyProtection="1">
      <alignment horizontal="left" vertical="center" wrapText="1"/>
      <protection/>
    </xf>
    <xf numFmtId="0" fontId="4" fillId="0" borderId="25" xfId="50" applyFont="1" applyBorder="1" applyAlignment="1">
      <alignment horizontal="center" vertical="center"/>
      <protection/>
    </xf>
    <xf numFmtId="0" fontId="4" fillId="0" borderId="27" xfId="50" applyFont="1" applyBorder="1" applyAlignment="1">
      <alignment horizontal="center" vertical="center"/>
      <protection/>
    </xf>
    <xf numFmtId="0" fontId="4" fillId="0" borderId="26" xfId="50" applyFont="1" applyBorder="1" applyAlignment="1">
      <alignment horizontal="center" vertical="center"/>
      <protection/>
    </xf>
    <xf numFmtId="165" fontId="6" fillId="0" borderId="28" xfId="47" applyFont="1" applyFill="1" applyBorder="1" applyAlignment="1">
      <alignment horizontal="center" vertical="center" wrapText="1"/>
    </xf>
    <xf numFmtId="165" fontId="6" fillId="0" borderId="29" xfId="47" applyFont="1" applyFill="1" applyBorder="1" applyAlignment="1">
      <alignment horizontal="center" vertical="center" wrapText="1"/>
    </xf>
    <xf numFmtId="165" fontId="6" fillId="0" borderId="17" xfId="47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49" fontId="6" fillId="0" borderId="17" xfId="49" applyNumberFormat="1" applyFont="1" applyFill="1" applyBorder="1" applyAlignment="1">
      <alignment horizontal="center" vertical="center" wrapText="1"/>
      <protection/>
    </xf>
    <xf numFmtId="49" fontId="6" fillId="0" borderId="19" xfId="49" applyNumberFormat="1" applyFont="1" applyFill="1" applyBorder="1" applyAlignment="1">
      <alignment horizontal="center" vertical="center" wrapText="1"/>
      <protection/>
    </xf>
    <xf numFmtId="0" fontId="6" fillId="0" borderId="17" xfId="49" applyFont="1" applyFill="1" applyBorder="1" applyAlignment="1">
      <alignment horizontal="center" vertical="center" wrapText="1"/>
      <protection/>
    </xf>
    <xf numFmtId="0" fontId="6" fillId="0" borderId="19" xfId="49" applyFont="1" applyFill="1" applyBorder="1" applyAlignment="1">
      <alignment horizontal="center" vertical="center" wrapText="1"/>
      <protection/>
    </xf>
    <xf numFmtId="165" fontId="6" fillId="0" borderId="19" xfId="47" applyFont="1" applyFill="1" applyBorder="1" applyAlignment="1">
      <alignment horizontal="center" vertical="center" wrapText="1"/>
    </xf>
    <xf numFmtId="0" fontId="49" fillId="0" borderId="33" xfId="0" applyFont="1" applyBorder="1" applyAlignment="1" quotePrefix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15" xfId="0" applyFont="1" applyBorder="1" applyAlignment="1" quotePrefix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 quotePrefix="1">
      <alignment horizontal="center" vertical="center"/>
    </xf>
    <xf numFmtId="0" fontId="49" fillId="0" borderId="18" xfId="0" applyFont="1" applyBorder="1" applyAlignment="1" quotePrefix="1">
      <alignment horizontal="center" vertical="center"/>
    </xf>
    <xf numFmtId="0" fontId="49" fillId="0" borderId="17" xfId="0" applyFont="1" applyBorder="1" applyAlignment="1" quotePrefix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10" fontId="9" fillId="0" borderId="0" xfId="52" applyNumberFormat="1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44" fontId="49" fillId="0" borderId="16" xfId="0" applyNumberFormat="1" applyFont="1" applyBorder="1" applyAlignment="1">
      <alignment vertical="center"/>
    </xf>
    <xf numFmtId="164" fontId="49" fillId="0" borderId="41" xfId="52" applyNumberFormat="1" applyFont="1" applyBorder="1" applyAlignment="1">
      <alignment horizontal="center" vertical="center"/>
    </xf>
    <xf numFmtId="164" fontId="49" fillId="0" borderId="42" xfId="52" applyNumberFormat="1" applyFont="1" applyBorder="1" applyAlignment="1">
      <alignment horizontal="center" vertical="center"/>
    </xf>
    <xf numFmtId="0" fontId="49" fillId="0" borderId="13" xfId="0" applyFont="1" applyBorder="1" applyAlignment="1">
      <alignment vertical="center" wrapText="1"/>
    </xf>
    <xf numFmtId="0" fontId="49" fillId="0" borderId="43" xfId="0" applyFont="1" applyBorder="1" applyAlignment="1">
      <alignment vertical="center"/>
    </xf>
    <xf numFmtId="10" fontId="49" fillId="0" borderId="33" xfId="52" applyNumberFormat="1" applyFont="1" applyBorder="1" applyAlignment="1">
      <alignment horizontal="center" vertical="center"/>
    </xf>
    <xf numFmtId="44" fontId="49" fillId="0" borderId="43" xfId="0" applyNumberFormat="1" applyFont="1" applyBorder="1" applyAlignment="1">
      <alignment vertical="center"/>
    </xf>
    <xf numFmtId="164" fontId="49" fillId="0" borderId="44" xfId="52" applyNumberFormat="1" applyFont="1" applyBorder="1" applyAlignment="1">
      <alignment horizontal="center" vertical="center"/>
    </xf>
    <xf numFmtId="44" fontId="49" fillId="0" borderId="34" xfId="0" applyNumberFormat="1" applyFont="1" applyBorder="1" applyAlignment="1">
      <alignment vertical="center"/>
    </xf>
    <xf numFmtId="164" fontId="49" fillId="0" borderId="34" xfId="52" applyNumberFormat="1" applyFont="1" applyBorder="1" applyAlignment="1">
      <alignment horizontal="center" vertical="center"/>
    </xf>
    <xf numFmtId="164" fontId="2" fillId="33" borderId="41" xfId="52" applyNumberFormat="1" applyFont="1" applyFill="1" applyBorder="1" applyAlignment="1">
      <alignment horizontal="center" vertical="center"/>
    </xf>
    <xf numFmtId="164" fontId="2" fillId="33" borderId="18" xfId="52" applyNumberFormat="1" applyFont="1" applyFill="1" applyBorder="1" applyAlignment="1">
      <alignment horizontal="center" vertical="center"/>
    </xf>
    <xf numFmtId="0" fontId="50" fillId="0" borderId="3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left" vertical="center"/>
    </xf>
    <xf numFmtId="0" fontId="50" fillId="0" borderId="39" xfId="0" applyFont="1" applyBorder="1" applyAlignment="1">
      <alignment horizontal="center" vertical="center"/>
    </xf>
    <xf numFmtId="2" fontId="50" fillId="0" borderId="39" xfId="0" applyNumberFormat="1" applyFont="1" applyBorder="1" applyAlignment="1">
      <alignment horizontal="center" vertical="center"/>
    </xf>
    <xf numFmtId="10" fontId="49" fillId="0" borderId="39" xfId="52" applyNumberFormat="1" applyFont="1" applyBorder="1" applyAlignment="1">
      <alignment horizontal="center" vertical="center"/>
    </xf>
    <xf numFmtId="44" fontId="49" fillId="0" borderId="40" xfId="45" applyFont="1" applyBorder="1" applyAlignment="1">
      <alignment vertical="center"/>
    </xf>
    <xf numFmtId="0" fontId="49" fillId="0" borderId="39" xfId="0" applyFont="1" applyBorder="1" applyAlignment="1">
      <alignment horizontal="center" vertical="center"/>
    </xf>
    <xf numFmtId="0" fontId="49" fillId="0" borderId="39" xfId="0" applyFont="1" applyBorder="1" applyAlignment="1">
      <alignment vertical="center"/>
    </xf>
    <xf numFmtId="0" fontId="49" fillId="0" borderId="40" xfId="0" applyFont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_2011-09-22 URB-IRIRI-Cronograma" xfId="49"/>
    <cellStyle name="Normal_2011-09-22 URB-IRIRI-Cronograma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47625</xdr:rowOff>
    </xdr:from>
    <xdr:to>
      <xdr:col>4</xdr:col>
      <xdr:colOff>1857375</xdr:colOff>
      <xdr:row>1</xdr:row>
      <xdr:rowOff>200025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2962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95250</xdr:rowOff>
    </xdr:from>
    <xdr:to>
      <xdr:col>6</xdr:col>
      <xdr:colOff>485775</xdr:colOff>
      <xdr:row>2</xdr:row>
      <xdr:rowOff>104775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95250"/>
          <a:ext cx="7524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19"/>
  <sheetViews>
    <sheetView tabSelected="1" zoomScale="85" zoomScaleNormal="85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O15" sqref="O15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7" bestFit="1" customWidth="1"/>
    <col min="4" max="4" width="10.7109375" style="7" customWidth="1"/>
    <col min="5" max="5" width="28.8515625" style="6" customWidth="1"/>
    <col min="6" max="6" width="7.140625" style="5" customWidth="1"/>
    <col min="7" max="7" width="18.57421875" style="4" bestFit="1" customWidth="1"/>
    <col min="8" max="8" width="7.140625" style="3" customWidth="1"/>
    <col min="9" max="9" width="15.7109375" style="2" bestFit="1" customWidth="1"/>
    <col min="10" max="10" width="7.140625" style="1" customWidth="1"/>
    <col min="11" max="11" width="16.8515625" style="0" bestFit="1" customWidth="1"/>
    <col min="12" max="12" width="7.7109375" style="1" bestFit="1" customWidth="1"/>
    <col min="13" max="13" width="16.8515625" style="0" bestFit="1" customWidth="1"/>
    <col min="22" max="22" width="9.28125" style="0" bestFit="1" customWidth="1"/>
  </cols>
  <sheetData>
    <row r="1" spans="3:13" s="24" customFormat="1" ht="30.75" customHeight="1">
      <c r="C1" s="39"/>
      <c r="D1" s="38"/>
      <c r="E1" s="37"/>
      <c r="F1" s="74"/>
      <c r="G1" s="74"/>
      <c r="H1" s="78" t="s">
        <v>31</v>
      </c>
      <c r="I1" s="78"/>
      <c r="J1" s="78"/>
      <c r="K1" s="78"/>
      <c r="L1" s="78"/>
      <c r="M1" s="79"/>
    </row>
    <row r="2" spans="3:13" s="24" customFormat="1" ht="16.5" customHeight="1">
      <c r="C2" s="36"/>
      <c r="D2" s="35"/>
      <c r="E2" s="34"/>
      <c r="F2" s="75"/>
      <c r="G2" s="75"/>
      <c r="H2" s="80"/>
      <c r="I2" s="80"/>
      <c r="J2" s="80"/>
      <c r="K2" s="80"/>
      <c r="L2" s="80"/>
      <c r="M2" s="81"/>
    </row>
    <row r="3" spans="3:13" s="24" customFormat="1" ht="12" thickBot="1">
      <c r="C3" s="71" t="s">
        <v>30</v>
      </c>
      <c r="D3" s="72"/>
      <c r="E3" s="73"/>
      <c r="F3" s="76"/>
      <c r="G3" s="76"/>
      <c r="H3" s="82"/>
      <c r="I3" s="82"/>
      <c r="J3" s="82"/>
      <c r="K3" s="82"/>
      <c r="L3" s="82"/>
      <c r="M3" s="83"/>
    </row>
    <row r="4" spans="3:13" s="24" customFormat="1" ht="16.5" thickBot="1">
      <c r="C4" s="33"/>
      <c r="D4" s="32" t="s">
        <v>29</v>
      </c>
      <c r="E4" s="31" t="s">
        <v>28</v>
      </c>
      <c r="F4" s="84" t="s">
        <v>27</v>
      </c>
      <c r="G4" s="85"/>
      <c r="H4" s="85"/>
      <c r="I4" s="85"/>
      <c r="J4" s="85"/>
      <c r="K4" s="85"/>
      <c r="L4" s="85"/>
      <c r="M4" s="86"/>
    </row>
    <row r="5" spans="3:13" s="24" customFormat="1" ht="12.75" customHeight="1">
      <c r="C5" s="30"/>
      <c r="D5" s="29" t="s">
        <v>26</v>
      </c>
      <c r="E5" s="28">
        <v>0.9226</v>
      </c>
      <c r="F5" s="77" t="s">
        <v>25</v>
      </c>
      <c r="G5" s="77"/>
      <c r="H5" s="68" t="s">
        <v>34</v>
      </c>
      <c r="I5" s="68"/>
      <c r="J5" s="68"/>
      <c r="K5" s="68"/>
      <c r="L5" s="68"/>
      <c r="M5" s="69"/>
    </row>
    <row r="6" spans="3:13" s="24" customFormat="1" ht="13.5" customHeight="1" thickBot="1">
      <c r="C6" s="30"/>
      <c r="D6" s="29" t="s">
        <v>24</v>
      </c>
      <c r="E6" s="42">
        <v>0.309</v>
      </c>
      <c r="F6" s="70"/>
      <c r="G6" s="70"/>
      <c r="H6" s="68" t="s">
        <v>23</v>
      </c>
      <c r="I6" s="68"/>
      <c r="J6" s="68"/>
      <c r="K6" s="68"/>
      <c r="L6" s="68"/>
      <c r="M6" s="69"/>
    </row>
    <row r="7" spans="3:13" s="24" customFormat="1" ht="11.25" customHeight="1">
      <c r="C7" s="49" t="s">
        <v>22</v>
      </c>
      <c r="D7" s="50"/>
      <c r="E7" s="56" t="s">
        <v>21</v>
      </c>
      <c r="F7" s="58" t="s">
        <v>17</v>
      </c>
      <c r="G7" s="48" t="s">
        <v>16</v>
      </c>
      <c r="H7" s="48" t="s">
        <v>20</v>
      </c>
      <c r="I7" s="48"/>
      <c r="J7" s="48" t="s">
        <v>19</v>
      </c>
      <c r="K7" s="48"/>
      <c r="L7" s="46" t="s">
        <v>18</v>
      </c>
      <c r="M7" s="47"/>
    </row>
    <row r="8" spans="3:13" s="24" customFormat="1" ht="13.5" customHeight="1" thickBot="1">
      <c r="C8" s="51"/>
      <c r="D8" s="52"/>
      <c r="E8" s="57"/>
      <c r="F8" s="59"/>
      <c r="G8" s="60"/>
      <c r="H8" s="27" t="s">
        <v>17</v>
      </c>
      <c r="I8" s="26" t="s">
        <v>16</v>
      </c>
      <c r="J8" s="26" t="s">
        <v>17</v>
      </c>
      <c r="K8" s="26" t="s">
        <v>16</v>
      </c>
      <c r="L8" s="26" t="s">
        <v>17</v>
      </c>
      <c r="M8" s="25" t="s">
        <v>16</v>
      </c>
    </row>
    <row r="9" spans="3:13" s="8" customFormat="1" ht="9.75" customHeight="1" thickBot="1">
      <c r="C9" s="99"/>
      <c r="D9" s="100"/>
      <c r="E9" s="101"/>
      <c r="F9" s="102"/>
      <c r="G9" s="103"/>
      <c r="H9" s="104"/>
      <c r="I9" s="105"/>
      <c r="J9" s="106"/>
      <c r="K9" s="107"/>
      <c r="L9" s="106"/>
      <c r="M9" s="108"/>
    </row>
    <row r="10" spans="3:13" s="19" customFormat="1" ht="55.5" customHeight="1">
      <c r="C10" s="66" t="s">
        <v>15</v>
      </c>
      <c r="D10" s="67"/>
      <c r="E10" s="20" t="s">
        <v>14</v>
      </c>
      <c r="F10" s="23">
        <f aca="true" t="shared" si="0" ref="F10:F17">G10/G$18</f>
        <v>0.006366147867615472</v>
      </c>
      <c r="G10" s="87">
        <v>531.27</v>
      </c>
      <c r="H10" s="88">
        <f aca="true" t="shared" si="1" ref="H10:H17">I10/$G10</f>
        <v>0.33333333333333337</v>
      </c>
      <c r="I10" s="22">
        <f>$G10/3</f>
        <v>177.09</v>
      </c>
      <c r="J10" s="21">
        <f aca="true" t="shared" si="2" ref="J10:J17">K10/$G10</f>
        <v>0.33333333333333337</v>
      </c>
      <c r="K10" s="22">
        <f>$G10/3</f>
        <v>177.09</v>
      </c>
      <c r="L10" s="21">
        <f aca="true" t="shared" si="3" ref="L10:L17">M10/$G10</f>
        <v>0.33333333333333337</v>
      </c>
      <c r="M10" s="87">
        <f>$G10/3</f>
        <v>177.09</v>
      </c>
    </row>
    <row r="11" spans="3:13" s="19" customFormat="1" ht="55.5" customHeight="1">
      <c r="C11" s="63" t="s">
        <v>13</v>
      </c>
      <c r="D11" s="65"/>
      <c r="E11" s="18" t="s">
        <v>12</v>
      </c>
      <c r="F11" s="17">
        <f t="shared" si="0"/>
        <v>0.1966199873340895</v>
      </c>
      <c r="G11" s="14">
        <v>16408.4</v>
      </c>
      <c r="H11" s="89">
        <f t="shared" si="1"/>
        <v>0.5</v>
      </c>
      <c r="I11" s="16">
        <f>$G11/2</f>
        <v>8204.2</v>
      </c>
      <c r="J11" s="89">
        <f t="shared" si="2"/>
        <v>0.5</v>
      </c>
      <c r="K11" s="16">
        <f>$G11/2</f>
        <v>8204.2</v>
      </c>
      <c r="L11" s="89">
        <f t="shared" si="3"/>
        <v>0</v>
      </c>
      <c r="M11" s="14"/>
    </row>
    <row r="12" spans="3:13" s="8" customFormat="1" ht="55.5" customHeight="1">
      <c r="C12" s="63" t="s">
        <v>11</v>
      </c>
      <c r="D12" s="64"/>
      <c r="E12" s="90" t="s">
        <v>10</v>
      </c>
      <c r="F12" s="17">
        <f t="shared" si="0"/>
        <v>0.045992833035858195</v>
      </c>
      <c r="G12" s="14">
        <v>3838.21</v>
      </c>
      <c r="H12" s="89">
        <f t="shared" si="1"/>
        <v>0.5</v>
      </c>
      <c r="I12" s="16">
        <f>$G12/2</f>
        <v>1919.105</v>
      </c>
      <c r="J12" s="15">
        <f t="shared" si="2"/>
        <v>0.5</v>
      </c>
      <c r="K12" s="16">
        <f>$G12/2</f>
        <v>1919.105</v>
      </c>
      <c r="L12" s="15">
        <f t="shared" si="3"/>
        <v>0</v>
      </c>
      <c r="M12" s="14"/>
    </row>
    <row r="13" spans="3:13" s="8" customFormat="1" ht="55.5" customHeight="1">
      <c r="C13" s="63" t="s">
        <v>9</v>
      </c>
      <c r="D13" s="64"/>
      <c r="E13" s="18" t="s">
        <v>8</v>
      </c>
      <c r="F13" s="17">
        <f t="shared" si="0"/>
        <v>0.24066080823368066</v>
      </c>
      <c r="G13" s="14">
        <v>20083.71</v>
      </c>
      <c r="H13" s="89">
        <f t="shared" si="1"/>
        <v>0.3333333333333333</v>
      </c>
      <c r="I13" s="16">
        <f>$G13/3</f>
        <v>6694.57</v>
      </c>
      <c r="J13" s="15">
        <f t="shared" si="2"/>
        <v>0.3333333333333333</v>
      </c>
      <c r="K13" s="16">
        <f>$G13/3</f>
        <v>6694.57</v>
      </c>
      <c r="L13" s="15">
        <f t="shared" si="3"/>
        <v>0.3333333333333333</v>
      </c>
      <c r="M13" s="14">
        <f>$G13/3</f>
        <v>6694.57</v>
      </c>
    </row>
    <row r="14" spans="3:13" s="8" customFormat="1" ht="55.5" customHeight="1">
      <c r="C14" s="63" t="s">
        <v>7</v>
      </c>
      <c r="D14" s="64"/>
      <c r="E14" s="18" t="s">
        <v>6</v>
      </c>
      <c r="F14" s="17">
        <f t="shared" si="0"/>
        <v>0.06486312248846197</v>
      </c>
      <c r="G14" s="14">
        <v>5412.98</v>
      </c>
      <c r="H14" s="89">
        <f t="shared" si="1"/>
        <v>0.33333333333333337</v>
      </c>
      <c r="I14" s="16">
        <f>$G14/3</f>
        <v>1804.3266666666666</v>
      </c>
      <c r="J14" s="15">
        <f t="shared" si="2"/>
        <v>0.33333333333333337</v>
      </c>
      <c r="K14" s="16">
        <f>$G14/3</f>
        <v>1804.3266666666666</v>
      </c>
      <c r="L14" s="15">
        <f t="shared" si="3"/>
        <v>0.33333333333333337</v>
      </c>
      <c r="M14" s="14">
        <f>$G14/3</f>
        <v>1804.3266666666666</v>
      </c>
    </row>
    <row r="15" spans="3:13" s="8" customFormat="1" ht="55.5" customHeight="1">
      <c r="C15" s="63" t="s">
        <v>5</v>
      </c>
      <c r="D15" s="64"/>
      <c r="E15" s="18" t="s">
        <v>4</v>
      </c>
      <c r="F15" s="17">
        <f t="shared" si="0"/>
        <v>0.12594276853797406</v>
      </c>
      <c r="G15" s="14">
        <v>10510.22</v>
      </c>
      <c r="H15" s="89">
        <f t="shared" si="1"/>
        <v>0</v>
      </c>
      <c r="I15" s="16"/>
      <c r="J15" s="15">
        <f t="shared" si="2"/>
        <v>0.5</v>
      </c>
      <c r="K15" s="16">
        <f>$G15/2</f>
        <v>5255.11</v>
      </c>
      <c r="L15" s="15">
        <f t="shared" si="3"/>
        <v>0.5</v>
      </c>
      <c r="M15" s="14">
        <f>$G15/2</f>
        <v>5255.11</v>
      </c>
    </row>
    <row r="16" spans="3:13" s="8" customFormat="1" ht="55.5" customHeight="1">
      <c r="C16" s="63" t="s">
        <v>3</v>
      </c>
      <c r="D16" s="64"/>
      <c r="E16" s="18" t="s">
        <v>2</v>
      </c>
      <c r="F16" s="17">
        <f>G16/G$18</f>
        <v>0.1872421807174993</v>
      </c>
      <c r="G16" s="14">
        <v>15625.8</v>
      </c>
      <c r="H16" s="89">
        <f>I16/$G16</f>
        <v>0</v>
      </c>
      <c r="I16" s="16"/>
      <c r="J16" s="15">
        <f>K16/$G16</f>
        <v>0.5</v>
      </c>
      <c r="K16" s="16">
        <f>$G16/2</f>
        <v>7812.9</v>
      </c>
      <c r="L16" s="15">
        <f>M16/$G16</f>
        <v>0.5</v>
      </c>
      <c r="M16" s="14">
        <f>$G16/2</f>
        <v>7812.9</v>
      </c>
    </row>
    <row r="17" spans="3:13" s="8" customFormat="1" ht="55.5" customHeight="1" thickBot="1">
      <c r="C17" s="61" t="s">
        <v>33</v>
      </c>
      <c r="D17" s="62"/>
      <c r="E17" s="91" t="s">
        <v>32</v>
      </c>
      <c r="F17" s="92">
        <f t="shared" si="0"/>
        <v>0.13231215178482095</v>
      </c>
      <c r="G17" s="93">
        <v>11041.76</v>
      </c>
      <c r="H17" s="94">
        <f t="shared" si="1"/>
        <v>0.3333333333333333</v>
      </c>
      <c r="I17" s="95">
        <f>$G17/3</f>
        <v>3680.5866666666666</v>
      </c>
      <c r="J17" s="96">
        <f t="shared" si="2"/>
        <v>0.3333333333333333</v>
      </c>
      <c r="K17" s="95">
        <f>$G17/3</f>
        <v>3680.5866666666666</v>
      </c>
      <c r="L17" s="96">
        <f t="shared" si="3"/>
        <v>0.3333333333333333</v>
      </c>
      <c r="M17" s="93">
        <f>$G17/3</f>
        <v>3680.5866666666666</v>
      </c>
    </row>
    <row r="18" spans="3:13" s="13" customFormat="1" ht="55.5" customHeight="1" thickBot="1">
      <c r="C18" s="53" t="s">
        <v>1</v>
      </c>
      <c r="D18" s="54"/>
      <c r="E18" s="55"/>
      <c r="F18" s="40">
        <f>SUM(F10:F17)</f>
        <v>1</v>
      </c>
      <c r="G18" s="41">
        <f>SUM(G10:G17)</f>
        <v>83452.34999999999</v>
      </c>
      <c r="H18" s="97">
        <f>I18/$G$18</f>
        <v>0.26937382030983353</v>
      </c>
      <c r="I18" s="87">
        <f>SUM(I10:I17)</f>
        <v>22479.878333333334</v>
      </c>
      <c r="J18" s="98">
        <f>K18/$G$18</f>
        <v>0.42596629493757027</v>
      </c>
      <c r="K18" s="87">
        <f>SUM(K10:K17)</f>
        <v>35547.888333333336</v>
      </c>
      <c r="L18" s="98">
        <f>M18/$G$18</f>
        <v>0.30465988475259637</v>
      </c>
      <c r="M18" s="87">
        <f>SUM(M10:M17)</f>
        <v>25424.583333333332</v>
      </c>
    </row>
    <row r="19" spans="3:13" s="8" customFormat="1" ht="55.5" customHeight="1" thickBot="1">
      <c r="C19" s="43" t="s">
        <v>0</v>
      </c>
      <c r="D19" s="44"/>
      <c r="E19" s="44"/>
      <c r="F19" s="44"/>
      <c r="G19" s="45"/>
      <c r="H19" s="12">
        <f>I19/$G$18</f>
        <v>0.26937382030983353</v>
      </c>
      <c r="I19" s="11">
        <f>I18</f>
        <v>22479.878333333334</v>
      </c>
      <c r="J19" s="10">
        <f>K19/$G$18</f>
        <v>0.6953401152474038</v>
      </c>
      <c r="K19" s="9">
        <f>K18+I19</f>
        <v>58027.76666666667</v>
      </c>
      <c r="L19" s="10">
        <f>M19/$G$18</f>
        <v>1.0000000000000002</v>
      </c>
      <c r="M19" s="9">
        <f>M18+K19</f>
        <v>83452.35</v>
      </c>
    </row>
  </sheetData>
  <sheetProtection/>
  <mergeCells count="25">
    <mergeCell ref="C10:D10"/>
    <mergeCell ref="H6:M6"/>
    <mergeCell ref="F6:G6"/>
    <mergeCell ref="H5:M5"/>
    <mergeCell ref="C3:E3"/>
    <mergeCell ref="F1:G3"/>
    <mergeCell ref="F5:G5"/>
    <mergeCell ref="H1:M3"/>
    <mergeCell ref="F4:M4"/>
    <mergeCell ref="C17:D17"/>
    <mergeCell ref="C15:D15"/>
    <mergeCell ref="C14:D14"/>
    <mergeCell ref="C13:D13"/>
    <mergeCell ref="C12:D12"/>
    <mergeCell ref="C11:D11"/>
    <mergeCell ref="C16:D16"/>
    <mergeCell ref="C19:G19"/>
    <mergeCell ref="L7:M7"/>
    <mergeCell ref="H7:I7"/>
    <mergeCell ref="J7:K7"/>
    <mergeCell ref="C7:D8"/>
    <mergeCell ref="C18:E18"/>
    <mergeCell ref="E7:E8"/>
    <mergeCell ref="F7:F8"/>
    <mergeCell ref="G7:G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2016-07-17T19:44:39Z</cp:lastPrinted>
  <dcterms:created xsi:type="dcterms:W3CDTF">2016-06-13T23:57:37Z</dcterms:created>
  <dcterms:modified xsi:type="dcterms:W3CDTF">2016-07-18T12:25:49Z</dcterms:modified>
  <cp:category/>
  <cp:version/>
  <cp:contentType/>
  <cp:contentStatus/>
</cp:coreProperties>
</file>