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Cronograma" sheetId="1" r:id="rId1"/>
  </sheets>
  <externalReferences>
    <externalReference r:id="rId4"/>
    <externalReference r:id="rId5"/>
    <externalReference r:id="rId6"/>
  </externalReferences>
  <definedNames>
    <definedName name="_cpu2" localSheetId="0">#REF!</definedName>
    <definedName name="_cpu2">#REF!</definedName>
    <definedName name="a" localSheetId="0">#REF!</definedName>
    <definedName name="a">#REF!</definedName>
    <definedName name="aline" localSheetId="0">#REF!</definedName>
    <definedName name="aline">#REF!</definedName>
    <definedName name="AM" localSheetId="0">#REF!</definedName>
    <definedName name="AM">#REF!</definedName>
    <definedName name="APR" localSheetId="0">#REF!</definedName>
    <definedName name="APR">#REF!</definedName>
    <definedName name="arc" localSheetId="0">'[1]ORÇAMENTO'!#REF!</definedName>
    <definedName name="arc">'[1]ORÇAMENTO'!#REF!</definedName>
    <definedName name="area" localSheetId="0">#REF!</definedName>
    <definedName name="area">#REF!</definedName>
    <definedName name="_xlnm.Print_Area" localSheetId="0">'Cronograma'!$C$1:$S$19</definedName>
    <definedName name="as" localSheetId="0">#REF!</definedName>
    <definedName name="as">#REF!</definedName>
    <definedName name="CB" localSheetId="0">#REF!</definedName>
    <definedName name="CB">#REF!</definedName>
    <definedName name="cpu2" localSheetId="0">#REF!</definedName>
    <definedName name="cpu2">#REF!</definedName>
    <definedName name="creche" localSheetId="0">'[2]PlanilhaTorres'!#REF!</definedName>
    <definedName name="creche">'[2]PlanilhaTorres'!#REF!</definedName>
    <definedName name="CUB">#REF!</definedName>
    <definedName name="Guarita" localSheetId="0">'[1]ORÇAMENTO'!#REF!</definedName>
    <definedName name="Guarita">'[1]ORÇAMENTO'!#REF!</definedName>
    <definedName name="instalacoes" localSheetId="0">#REF!</definedName>
    <definedName name="instalacoes">#REF!</definedName>
    <definedName name="resumo2">#REF!</definedName>
    <definedName name="RM" localSheetId="0">#REF!</definedName>
    <definedName name="RM">#REF!</definedName>
    <definedName name="SV" localSheetId="0">#REF!</definedName>
    <definedName name="SV">#REF!</definedName>
    <definedName name="torrea" localSheetId="0">'[2]PlanilhaTorres'!#REF!</definedName>
    <definedName name="torrea">'[2]PlanilhaTorres'!#REF!</definedName>
    <definedName name="torreb" localSheetId="0">'[2]PlanilhaTorres'!#REF!</definedName>
    <definedName name="torreb">'[2]PlanilhaTorres'!#REF!</definedName>
    <definedName name="torrec" localSheetId="0">'[2]PlanilhaTorres'!#REF!</definedName>
    <definedName name="torrec">'[2]PlanilhaTorres'!#REF!</definedName>
    <definedName name="torred" localSheetId="0">'[2]PlanilhaTorres'!#REF!</definedName>
    <definedName name="torred">'[2]PlanilhaTorres'!#REF!</definedName>
    <definedName name="torree" localSheetId="0">'[2]PlanilhaTorres'!#REF!</definedName>
    <definedName name="torree">'[2]PlanilhaTorres'!#REF!</definedName>
    <definedName name="VR" localSheetId="0">#REF!</definedName>
    <definedName name="VR">#REF!</definedName>
    <definedName name="VT" localSheetId="0">#REF!</definedName>
    <definedName name="VT">#REF!</definedName>
  </definedNames>
  <calcPr fullCalcOnLoad="1"/>
</workbook>
</file>

<file path=xl/sharedStrings.xml><?xml version="1.0" encoding="utf-8"?>
<sst xmlns="http://schemas.openxmlformats.org/spreadsheetml/2006/main" count="50" uniqueCount="38">
  <si>
    <t>ACUMULADO</t>
  </si>
  <si>
    <t>TOTAL</t>
  </si>
  <si>
    <t>Iluminação Pública</t>
  </si>
  <si>
    <t>07</t>
  </si>
  <si>
    <t>Baixa Tensão (127-220V)</t>
  </si>
  <si>
    <t>06</t>
  </si>
  <si>
    <t>Média Tensão (25kV)</t>
  </si>
  <si>
    <t>05</t>
  </si>
  <si>
    <t>Equipamentos de Rede</t>
  </si>
  <si>
    <t>04</t>
  </si>
  <si>
    <t>Sistemas de Proteção contra descargas atmosféricas e Aterramentos</t>
  </si>
  <si>
    <t>03</t>
  </si>
  <si>
    <t>Postes e Estaimentos</t>
  </si>
  <si>
    <t>02</t>
  </si>
  <si>
    <t>Serviços Preliminares</t>
  </si>
  <si>
    <t>01</t>
  </si>
  <si>
    <t>VALOR</t>
  </si>
  <si>
    <t>%</t>
  </si>
  <si>
    <t>MÊS 04</t>
  </si>
  <si>
    <t>MÊS 03</t>
  </si>
  <si>
    <t>MÊS 02</t>
  </si>
  <si>
    <t>MÊS 01</t>
  </si>
  <si>
    <t>ESPECIFICAÇÃO</t>
  </si>
  <si>
    <t>CÓDIGO</t>
  </si>
  <si>
    <t>SÃO DOMINGOS DO NORTE - ES</t>
  </si>
  <si>
    <t>BDI:</t>
  </si>
  <si>
    <t>Endereço:</t>
  </si>
  <si>
    <t>Enc. Sociais:</t>
  </si>
  <si>
    <t>Cronograma de Execução - Extensão de Rede e Iluminação Pública</t>
  </si>
  <si>
    <t>MAR / 2016</t>
  </si>
  <si>
    <t>Data-Base:</t>
  </si>
  <si>
    <t>Contato:99839-0808 / lebengenharia@gmail.com</t>
  </si>
  <si>
    <t>PREFEITURA MUNICIPAL DE SÃO DOMINGOS DO NORTE</t>
  </si>
  <si>
    <t>MÊS 05</t>
  </si>
  <si>
    <t>MÊS 06</t>
  </si>
  <si>
    <t>RUA PROJETADA 89</t>
  </si>
  <si>
    <t>08</t>
  </si>
  <si>
    <t>Apoio a Fiscalização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</si>
</sst>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&quot;R$ &quot;* #,##0.00_);_(&quot;R$ &quot;* \(#,##0.00\);_(&quot;R$ &quot;* &quot;-&quot;??_);_(@_)"/>
    <numFmt numFmtId="166" formatCode="_(* #,##0.00_);_(* \(#,##0.00\);_(* \-??_);_(@_)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8"/>
      <color indexed="8"/>
      <name val="Arial"/>
      <family val="2"/>
    </font>
    <font>
      <b/>
      <sz val="10"/>
      <color indexed="8"/>
      <name val="Trebuchet MS"/>
      <family val="2"/>
    </font>
    <font>
      <b/>
      <sz val="8"/>
      <color indexed="8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5" applyFont="1" applyAlignment="1">
      <alignment/>
    </xf>
    <xf numFmtId="10" fontId="0" fillId="0" borderId="0" xfId="52" applyNumberFormat="1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4" fontId="49" fillId="0" borderId="10" xfId="0" applyNumberFormat="1" applyFont="1" applyBorder="1" applyAlignment="1">
      <alignment vertical="center"/>
    </xf>
    <xf numFmtId="164" fontId="2" fillId="33" borderId="11" xfId="52" applyNumberFormat="1" applyFont="1" applyFill="1" applyBorder="1" applyAlignment="1">
      <alignment horizontal="center" vertical="center"/>
    </xf>
    <xf numFmtId="44" fontId="49" fillId="0" borderId="10" xfId="45" applyFont="1" applyBorder="1" applyAlignment="1">
      <alignment vertical="center"/>
    </xf>
    <xf numFmtId="164" fontId="2" fillId="33" borderId="12" xfId="52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64" fontId="49" fillId="0" borderId="13" xfId="52" applyNumberFormat="1" applyFont="1" applyBorder="1" applyAlignment="1">
      <alignment horizontal="center" vertical="center"/>
    </xf>
    <xf numFmtId="44" fontId="49" fillId="0" borderId="13" xfId="0" applyNumberFormat="1" applyFont="1" applyBorder="1" applyAlignment="1">
      <alignment vertical="center"/>
    </xf>
    <xf numFmtId="10" fontId="49" fillId="0" borderId="11" xfId="52" applyNumberFormat="1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44" fontId="49" fillId="0" borderId="15" xfId="0" applyNumberFormat="1" applyFont="1" applyBorder="1" applyAlignment="1">
      <alignment vertical="center"/>
    </xf>
    <xf numFmtId="164" fontId="49" fillId="0" borderId="16" xfId="52" applyNumberFormat="1" applyFont="1" applyBorder="1" applyAlignment="1">
      <alignment horizontal="center" vertical="center"/>
    </xf>
    <xf numFmtId="44" fontId="49" fillId="0" borderId="16" xfId="0" applyNumberFormat="1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10" fontId="49" fillId="0" borderId="17" xfId="52" applyNumberFormat="1" applyFont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9" fillId="0" borderId="19" xfId="0" applyFont="1" applyBorder="1" applyAlignment="1">
      <alignment vertical="center"/>
    </xf>
    <xf numFmtId="164" fontId="49" fillId="0" borderId="20" xfId="52" applyNumberFormat="1" applyFont="1" applyBorder="1" applyAlignment="1">
      <alignment horizontal="center" vertical="center"/>
    </xf>
    <xf numFmtId="0" fontId="49" fillId="0" borderId="20" xfId="0" applyFont="1" applyBorder="1" applyAlignment="1">
      <alignment vertical="center"/>
    </xf>
    <xf numFmtId="44" fontId="49" fillId="0" borderId="20" xfId="0" applyNumberFormat="1" applyFont="1" applyBorder="1" applyAlignment="1">
      <alignment vertical="center"/>
    </xf>
    <xf numFmtId="10" fontId="49" fillId="0" borderId="21" xfId="52" applyNumberFormat="1" applyFont="1" applyBorder="1" applyAlignment="1">
      <alignment horizontal="center" vertical="center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44" fontId="49" fillId="0" borderId="23" xfId="45" applyFont="1" applyBorder="1" applyAlignment="1">
      <alignment vertical="center"/>
    </xf>
    <xf numFmtId="10" fontId="49" fillId="0" borderId="0" xfId="52" applyNumberFormat="1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165" fontId="6" fillId="0" borderId="10" xfId="47" applyFont="1" applyFill="1" applyBorder="1" applyAlignment="1">
      <alignment horizontal="center" vertical="center" wrapText="1"/>
    </xf>
    <xf numFmtId="165" fontId="6" fillId="0" borderId="13" xfId="47" applyFont="1" applyFill="1" applyBorder="1" applyAlignment="1">
      <alignment horizontal="center" vertical="center" wrapText="1"/>
    </xf>
    <xf numFmtId="10" fontId="6" fillId="0" borderId="13" xfId="52" applyNumberFormat="1" applyFont="1" applyFill="1" applyBorder="1" applyAlignment="1">
      <alignment horizontal="center" vertical="center" wrapText="1"/>
    </xf>
    <xf numFmtId="10" fontId="9" fillId="0" borderId="23" xfId="52" applyNumberFormat="1" applyFont="1" applyFill="1" applyBorder="1" applyAlignment="1">
      <alignment horizontal="left" vertical="center" wrapText="1"/>
    </xf>
    <xf numFmtId="166" fontId="8" fillId="0" borderId="0" xfId="63" applyNumberFormat="1" applyFont="1" applyFill="1" applyBorder="1" applyAlignment="1">
      <alignment horizontal="right" vertical="center" wrapText="1"/>
    </xf>
    <xf numFmtId="0" fontId="8" fillId="33" borderId="24" xfId="0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166" fontId="8" fillId="0" borderId="26" xfId="63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center" vertical="center"/>
    </xf>
    <xf numFmtId="10" fontId="8" fillId="33" borderId="23" xfId="52" applyNumberFormat="1" applyFont="1" applyFill="1" applyBorder="1" applyAlignment="1">
      <alignment horizontal="center" vertical="center"/>
    </xf>
    <xf numFmtId="167" fontId="5" fillId="33" borderId="0" xfId="0" applyNumberFormat="1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vertical="center" wrapText="1"/>
    </xf>
    <xf numFmtId="10" fontId="13" fillId="33" borderId="25" xfId="52" applyNumberFormat="1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vertical="center" wrapText="1"/>
    </xf>
    <xf numFmtId="0" fontId="13" fillId="33" borderId="27" xfId="0" applyFont="1" applyFill="1" applyBorder="1" applyAlignment="1">
      <alignment vertical="center" wrapText="1"/>
    </xf>
    <xf numFmtId="164" fontId="2" fillId="33" borderId="28" xfId="52" applyNumberFormat="1" applyFont="1" applyFill="1" applyBorder="1" applyAlignment="1">
      <alignment horizontal="center" vertical="center"/>
    </xf>
    <xf numFmtId="44" fontId="49" fillId="0" borderId="29" xfId="0" applyNumberFormat="1" applyFont="1" applyBorder="1" applyAlignment="1">
      <alignment vertical="center"/>
    </xf>
    <xf numFmtId="164" fontId="2" fillId="33" borderId="30" xfId="52" applyNumberFormat="1" applyFont="1" applyFill="1" applyBorder="1" applyAlignment="1">
      <alignment horizontal="center" vertical="center"/>
    </xf>
    <xf numFmtId="10" fontId="9" fillId="0" borderId="23" xfId="52" applyNumberFormat="1" applyFont="1" applyFill="1" applyBorder="1" applyAlignment="1" applyProtection="1">
      <alignment horizontal="left" vertical="center" wrapText="1"/>
      <protection/>
    </xf>
    <xf numFmtId="0" fontId="4" fillId="0" borderId="31" xfId="50" applyFont="1" applyBorder="1" applyAlignment="1">
      <alignment horizontal="center" vertical="center"/>
      <protection/>
    </xf>
    <xf numFmtId="0" fontId="4" fillId="0" borderId="32" xfId="50" applyFont="1" applyBorder="1" applyAlignment="1">
      <alignment horizontal="center" vertical="center"/>
      <protection/>
    </xf>
    <xf numFmtId="0" fontId="4" fillId="0" borderId="33" xfId="50" applyFont="1" applyBorder="1" applyAlignment="1">
      <alignment horizontal="center" vertical="center"/>
      <protection/>
    </xf>
    <xf numFmtId="165" fontId="6" fillId="0" borderId="20" xfId="47" applyFont="1" applyFill="1" applyBorder="1" applyAlignment="1">
      <alignment horizontal="center" vertical="center" wrapText="1"/>
    </xf>
    <xf numFmtId="165" fontId="6" fillId="0" borderId="19" xfId="47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49" fontId="6" fillId="0" borderId="20" xfId="49" applyNumberFormat="1" applyFont="1" applyFill="1" applyBorder="1" applyAlignment="1">
      <alignment horizontal="center" vertical="center" wrapText="1"/>
      <protection/>
    </xf>
    <xf numFmtId="49" fontId="6" fillId="0" borderId="13" xfId="49" applyNumberFormat="1" applyFont="1" applyFill="1" applyBorder="1" applyAlignment="1">
      <alignment horizontal="center" vertical="center" wrapText="1"/>
      <protection/>
    </xf>
    <xf numFmtId="0" fontId="6" fillId="0" borderId="20" xfId="49" applyFont="1" applyFill="1" applyBorder="1" applyAlignment="1">
      <alignment horizontal="center" vertical="center" wrapText="1"/>
      <protection/>
    </xf>
    <xf numFmtId="0" fontId="6" fillId="0" borderId="13" xfId="49" applyFont="1" applyFill="1" applyBorder="1" applyAlignment="1">
      <alignment horizontal="center" vertical="center" wrapText="1"/>
      <protection/>
    </xf>
    <xf numFmtId="165" fontId="6" fillId="0" borderId="13" xfId="47" applyFont="1" applyFill="1" applyBorder="1" applyAlignment="1">
      <alignment horizontal="center" vertical="center" wrapText="1"/>
    </xf>
    <xf numFmtId="0" fontId="49" fillId="0" borderId="37" xfId="0" applyFont="1" applyBorder="1" applyAlignment="1" quotePrefix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17" xfId="0" applyFont="1" applyBorder="1" applyAlignment="1" quotePrefix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 quotePrefix="1">
      <alignment horizontal="center" vertical="center"/>
    </xf>
    <xf numFmtId="0" fontId="49" fillId="0" borderId="21" xfId="0" applyFont="1" applyBorder="1" applyAlignment="1" quotePrefix="1">
      <alignment horizontal="center" vertical="center"/>
    </xf>
    <xf numFmtId="0" fontId="49" fillId="0" borderId="20" xfId="0" applyFont="1" applyBorder="1" applyAlignment="1" quotePrefix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10" fontId="9" fillId="0" borderId="0" xfId="52" applyNumberFormat="1" applyFont="1" applyFill="1" applyBorder="1" applyAlignment="1" applyProtection="1">
      <alignment horizontal="center" vertical="center" wrapText="1"/>
      <protection/>
    </xf>
    <xf numFmtId="0" fontId="8" fillId="33" borderId="26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9" fontId="4" fillId="33" borderId="45" xfId="0" applyNumberFormat="1" applyFont="1" applyFill="1" applyBorder="1" applyAlignment="1">
      <alignment horizontal="center" vertical="center" wrapText="1"/>
    </xf>
    <xf numFmtId="44" fontId="50" fillId="0" borderId="46" xfId="0" applyNumberFormat="1" applyFont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_2011-09-22 URB-IRIRI-Cronograma" xfId="49"/>
    <cellStyle name="Normal_2011-09-22 URB-IRIRI-Cronograma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47625</xdr:rowOff>
    </xdr:from>
    <xdr:to>
      <xdr:col>4</xdr:col>
      <xdr:colOff>1857375</xdr:colOff>
      <xdr:row>1</xdr:row>
      <xdr:rowOff>200025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2962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95250</xdr:rowOff>
    </xdr:from>
    <xdr:to>
      <xdr:col>6</xdr:col>
      <xdr:colOff>485775</xdr:colOff>
      <xdr:row>2</xdr:row>
      <xdr:rowOff>104775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95250"/>
          <a:ext cx="7524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S19"/>
  <sheetViews>
    <sheetView tabSelected="1" zoomScale="55" zoomScaleNormal="55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V14" sqref="V14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7" bestFit="1" customWidth="1"/>
    <col min="4" max="4" width="10.7109375" style="7" customWidth="1"/>
    <col min="5" max="5" width="28.8515625" style="6" customWidth="1"/>
    <col min="6" max="6" width="7.140625" style="5" customWidth="1"/>
    <col min="7" max="7" width="18.57421875" style="4" bestFit="1" customWidth="1"/>
    <col min="8" max="8" width="7.140625" style="3" customWidth="1"/>
    <col min="9" max="9" width="15.7109375" style="2" bestFit="1" customWidth="1"/>
    <col min="10" max="10" width="7.140625" style="1" customWidth="1"/>
    <col min="11" max="11" width="16.8515625" style="0" bestFit="1" customWidth="1"/>
    <col min="12" max="12" width="7.140625" style="1" customWidth="1"/>
    <col min="13" max="13" width="16.8515625" style="0" bestFit="1" customWidth="1"/>
    <col min="14" max="14" width="7.7109375" style="1" bestFit="1" customWidth="1"/>
    <col min="15" max="15" width="16.8515625" style="0" bestFit="1" customWidth="1"/>
    <col min="16" max="16" width="7.140625" style="1" customWidth="1"/>
    <col min="17" max="17" width="16.8515625" style="0" bestFit="1" customWidth="1"/>
    <col min="18" max="18" width="7.7109375" style="1" bestFit="1" customWidth="1"/>
    <col min="19" max="19" width="16.8515625" style="0" bestFit="1" customWidth="1"/>
    <col min="28" max="28" width="9.28125" style="0" bestFit="1" customWidth="1"/>
  </cols>
  <sheetData>
    <row r="1" spans="3:19" s="44" customFormat="1" ht="30.75" customHeight="1">
      <c r="C1" s="59"/>
      <c r="D1" s="58"/>
      <c r="E1" s="57"/>
      <c r="F1" s="96"/>
      <c r="G1" s="96"/>
      <c r="H1" s="100" t="s">
        <v>32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/>
    </row>
    <row r="2" spans="3:19" s="44" customFormat="1" ht="16.5" customHeight="1">
      <c r="C2" s="56"/>
      <c r="D2" s="55"/>
      <c r="E2" s="54"/>
      <c r="F2" s="97"/>
      <c r="G2" s="97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</row>
    <row r="3" spans="3:19" s="44" customFormat="1" ht="12" thickBot="1">
      <c r="C3" s="93" t="s">
        <v>31</v>
      </c>
      <c r="D3" s="94"/>
      <c r="E3" s="95"/>
      <c r="F3" s="98"/>
      <c r="G3" s="98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</row>
    <row r="4" spans="3:19" s="44" customFormat="1" ht="16.5" thickBot="1">
      <c r="C4" s="53"/>
      <c r="D4" s="52" t="s">
        <v>30</v>
      </c>
      <c r="E4" s="51" t="s">
        <v>29</v>
      </c>
      <c r="F4" s="106" t="s">
        <v>28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</row>
    <row r="5" spans="3:19" s="44" customFormat="1" ht="12.75" customHeight="1">
      <c r="C5" s="50"/>
      <c r="D5" s="49" t="s">
        <v>27</v>
      </c>
      <c r="E5" s="48">
        <v>0.9226</v>
      </c>
      <c r="F5" s="99" t="s">
        <v>26</v>
      </c>
      <c r="G5" s="99"/>
      <c r="H5" s="91" t="s">
        <v>35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</row>
    <row r="6" spans="3:19" s="44" customFormat="1" ht="13.5" customHeight="1" thickBot="1">
      <c r="C6" s="50"/>
      <c r="D6" s="49" t="s">
        <v>25</v>
      </c>
      <c r="E6" s="63">
        <v>0.309</v>
      </c>
      <c r="F6" s="90"/>
      <c r="G6" s="90"/>
      <c r="H6" s="88" t="s">
        <v>24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</row>
    <row r="7" spans="3:19" s="44" customFormat="1" ht="11.25" customHeight="1">
      <c r="C7" s="69" t="s">
        <v>23</v>
      </c>
      <c r="D7" s="70"/>
      <c r="E7" s="76" t="s">
        <v>22</v>
      </c>
      <c r="F7" s="78" t="s">
        <v>17</v>
      </c>
      <c r="G7" s="67" t="s">
        <v>16</v>
      </c>
      <c r="H7" s="67" t="s">
        <v>21</v>
      </c>
      <c r="I7" s="67"/>
      <c r="J7" s="67" t="s">
        <v>20</v>
      </c>
      <c r="K7" s="67"/>
      <c r="L7" s="67" t="s">
        <v>19</v>
      </c>
      <c r="M7" s="67"/>
      <c r="N7" s="67" t="s">
        <v>18</v>
      </c>
      <c r="O7" s="67"/>
      <c r="P7" s="67" t="s">
        <v>33</v>
      </c>
      <c r="Q7" s="67"/>
      <c r="R7" s="67" t="s">
        <v>34</v>
      </c>
      <c r="S7" s="68"/>
    </row>
    <row r="8" spans="3:19" s="44" customFormat="1" ht="13.5" customHeight="1" thickBot="1">
      <c r="C8" s="71"/>
      <c r="D8" s="72"/>
      <c r="E8" s="77"/>
      <c r="F8" s="79"/>
      <c r="G8" s="80"/>
      <c r="H8" s="47" t="s">
        <v>17</v>
      </c>
      <c r="I8" s="46" t="s">
        <v>16</v>
      </c>
      <c r="J8" s="46" t="s">
        <v>17</v>
      </c>
      <c r="K8" s="46" t="s">
        <v>16</v>
      </c>
      <c r="L8" s="46" t="s">
        <v>17</v>
      </c>
      <c r="M8" s="46" t="s">
        <v>16</v>
      </c>
      <c r="N8" s="46" t="s">
        <v>17</v>
      </c>
      <c r="O8" s="46" t="s">
        <v>16</v>
      </c>
      <c r="P8" s="46" t="s">
        <v>17</v>
      </c>
      <c r="Q8" s="46" t="s">
        <v>16</v>
      </c>
      <c r="R8" s="46" t="s">
        <v>17</v>
      </c>
      <c r="S8" s="45" t="s">
        <v>16</v>
      </c>
    </row>
    <row r="9" spans="3:19" s="8" customFormat="1" ht="9.75" customHeight="1" thickBot="1">
      <c r="C9" s="43"/>
      <c r="D9" s="42"/>
      <c r="E9" s="41"/>
      <c r="F9" s="40"/>
      <c r="G9" s="39"/>
      <c r="H9" s="38"/>
      <c r="I9" s="37"/>
      <c r="J9" s="35"/>
      <c r="K9" s="36"/>
      <c r="L9" s="35"/>
      <c r="M9" s="36"/>
      <c r="N9" s="35"/>
      <c r="O9" s="34"/>
      <c r="P9" s="35"/>
      <c r="Q9" s="36"/>
      <c r="R9" s="35"/>
      <c r="S9" s="34"/>
    </row>
    <row r="10" spans="3:19" s="27" customFormat="1" ht="55.5" customHeight="1">
      <c r="C10" s="86" t="s">
        <v>15</v>
      </c>
      <c r="D10" s="87"/>
      <c r="E10" s="33" t="s">
        <v>14</v>
      </c>
      <c r="F10" s="32">
        <f>G10/G$18</f>
        <v>0.001047219038714545</v>
      </c>
      <c r="G10" s="31">
        <v>143.77</v>
      </c>
      <c r="H10" s="29">
        <f aca="true" t="shared" si="0" ref="H10:H17">I10/$G10</f>
        <v>1</v>
      </c>
      <c r="I10" s="31">
        <f>G10</f>
        <v>143.77</v>
      </c>
      <c r="J10" s="29">
        <f aca="true" t="shared" si="1" ref="J10:J17">K10/$G10</f>
        <v>0</v>
      </c>
      <c r="K10" s="30"/>
      <c r="L10" s="29">
        <f aca="true" t="shared" si="2" ref="L10:L17">M10/$G10</f>
        <v>0</v>
      </c>
      <c r="M10" s="30"/>
      <c r="N10" s="29">
        <f aca="true" t="shared" si="3" ref="N10:N17">O10/$G10</f>
        <v>0</v>
      </c>
      <c r="O10" s="30"/>
      <c r="P10" s="29">
        <f aca="true" t="shared" si="4" ref="P10:P17">Q10/$G10</f>
        <v>0</v>
      </c>
      <c r="Q10" s="30"/>
      <c r="R10" s="29">
        <f aca="true" t="shared" si="5" ref="R10:R17">S10/$G10</f>
        <v>0</v>
      </c>
      <c r="S10" s="28"/>
    </row>
    <row r="11" spans="3:19" s="27" customFormat="1" ht="55.5" customHeight="1">
      <c r="C11" s="83" t="s">
        <v>13</v>
      </c>
      <c r="D11" s="85"/>
      <c r="E11" s="23" t="s">
        <v>12</v>
      </c>
      <c r="F11" s="22">
        <f>G11/G$18</f>
        <v>0.18292630162326598</v>
      </c>
      <c r="G11" s="20">
        <v>25113.48</v>
      </c>
      <c r="H11" s="19">
        <f t="shared" si="0"/>
        <v>0.25</v>
      </c>
      <c r="I11" s="20">
        <f>$G11/4</f>
        <v>6278.37</v>
      </c>
      <c r="J11" s="19">
        <f t="shared" si="1"/>
        <v>0.25</v>
      </c>
      <c r="K11" s="20">
        <f>$G$11/4</f>
        <v>6278.37</v>
      </c>
      <c r="L11" s="19">
        <f t="shared" si="2"/>
        <v>0.25</v>
      </c>
      <c r="M11" s="20">
        <f>$G$11/4</f>
        <v>6278.37</v>
      </c>
      <c r="N11" s="19">
        <f t="shared" si="3"/>
        <v>0.25</v>
      </c>
      <c r="O11" s="20">
        <f>$G$11/4</f>
        <v>6278.37</v>
      </c>
      <c r="P11" s="19">
        <f t="shared" si="4"/>
        <v>0</v>
      </c>
      <c r="Q11" s="21"/>
      <c r="R11" s="19">
        <f t="shared" si="5"/>
        <v>0</v>
      </c>
      <c r="S11" s="25"/>
    </row>
    <row r="12" spans="3:19" s="8" customFormat="1" ht="55.5" customHeight="1">
      <c r="C12" s="83" t="s">
        <v>11</v>
      </c>
      <c r="D12" s="84"/>
      <c r="E12" s="26" t="s">
        <v>10</v>
      </c>
      <c r="F12" s="22">
        <f>G12/G$18</f>
        <v>0.021184825237447098</v>
      </c>
      <c r="G12" s="20">
        <v>2908.41</v>
      </c>
      <c r="H12" s="19">
        <f t="shared" si="0"/>
        <v>0.25</v>
      </c>
      <c r="I12" s="20">
        <f>$G12/4</f>
        <v>727.1025</v>
      </c>
      <c r="J12" s="19">
        <f t="shared" si="1"/>
        <v>0.25</v>
      </c>
      <c r="K12" s="20">
        <f>$G12/4</f>
        <v>727.1025</v>
      </c>
      <c r="L12" s="19">
        <f t="shared" si="2"/>
        <v>0.25</v>
      </c>
      <c r="M12" s="20">
        <f>$G12/4</f>
        <v>727.1025</v>
      </c>
      <c r="N12" s="19">
        <f t="shared" si="3"/>
        <v>0.25</v>
      </c>
      <c r="O12" s="20">
        <f>$G12/4</f>
        <v>727.1025</v>
      </c>
      <c r="P12" s="19">
        <f t="shared" si="4"/>
        <v>0</v>
      </c>
      <c r="Q12" s="20"/>
      <c r="R12" s="19">
        <f t="shared" si="5"/>
        <v>0</v>
      </c>
      <c r="S12" s="25"/>
    </row>
    <row r="13" spans="3:19" s="8" customFormat="1" ht="55.5" customHeight="1">
      <c r="C13" s="83" t="s">
        <v>9</v>
      </c>
      <c r="D13" s="84"/>
      <c r="E13" s="23" t="s">
        <v>8</v>
      </c>
      <c r="F13" s="22">
        <f>G13/G$18</f>
        <v>0.17451242073017323</v>
      </c>
      <c r="G13" s="20">
        <v>23958.36</v>
      </c>
      <c r="H13" s="19">
        <f t="shared" si="0"/>
        <v>0</v>
      </c>
      <c r="I13" s="21"/>
      <c r="J13" s="19">
        <f t="shared" si="1"/>
        <v>0.25</v>
      </c>
      <c r="K13" s="20">
        <f>$G13/4</f>
        <v>5989.59</v>
      </c>
      <c r="L13" s="19">
        <f t="shared" si="2"/>
        <v>0.25</v>
      </c>
      <c r="M13" s="20">
        <f>$G13/4</f>
        <v>5989.59</v>
      </c>
      <c r="N13" s="19">
        <f t="shared" si="3"/>
        <v>0.25</v>
      </c>
      <c r="O13" s="20">
        <f>$G13/4</f>
        <v>5989.59</v>
      </c>
      <c r="P13" s="19">
        <f t="shared" si="4"/>
        <v>0.25</v>
      </c>
      <c r="Q13" s="20">
        <f>$G13/4</f>
        <v>5989.59</v>
      </c>
      <c r="R13" s="19">
        <f t="shared" si="5"/>
        <v>0</v>
      </c>
      <c r="S13" s="24"/>
    </row>
    <row r="14" spans="3:19" s="8" customFormat="1" ht="55.5" customHeight="1">
      <c r="C14" s="83" t="s">
        <v>7</v>
      </c>
      <c r="D14" s="84"/>
      <c r="E14" s="23" t="s">
        <v>6</v>
      </c>
      <c r="F14" s="22">
        <f>G14/G$18</f>
        <v>0.19513841836345963</v>
      </c>
      <c r="G14" s="20">
        <v>26790.05</v>
      </c>
      <c r="H14" s="19">
        <f t="shared" si="0"/>
        <v>0</v>
      </c>
      <c r="I14" s="21"/>
      <c r="J14" s="19">
        <f t="shared" si="1"/>
        <v>0</v>
      </c>
      <c r="K14" s="20"/>
      <c r="L14" s="19">
        <f t="shared" si="2"/>
        <v>0.25</v>
      </c>
      <c r="M14" s="20">
        <f>$G14/4</f>
        <v>6697.5125</v>
      </c>
      <c r="N14" s="19">
        <f t="shared" si="3"/>
        <v>0.25</v>
      </c>
      <c r="O14" s="20">
        <f>$G14/4</f>
        <v>6697.5125</v>
      </c>
      <c r="P14" s="19">
        <f t="shared" si="4"/>
        <v>0.25</v>
      </c>
      <c r="Q14" s="20">
        <f>$G14/4</f>
        <v>6697.5125</v>
      </c>
      <c r="R14" s="19">
        <f t="shared" si="5"/>
        <v>0.25</v>
      </c>
      <c r="S14" s="18">
        <f>$G14/4</f>
        <v>6697.5125</v>
      </c>
    </row>
    <row r="15" spans="3:19" s="8" customFormat="1" ht="55.5" customHeight="1">
      <c r="C15" s="83" t="s">
        <v>5</v>
      </c>
      <c r="D15" s="84"/>
      <c r="E15" s="23" t="s">
        <v>4</v>
      </c>
      <c r="F15" s="22">
        <f>G15/G$18</f>
        <v>0.1360961550592181</v>
      </c>
      <c r="G15" s="20">
        <v>18684.29</v>
      </c>
      <c r="H15" s="19">
        <f t="shared" si="0"/>
        <v>0</v>
      </c>
      <c r="I15" s="21"/>
      <c r="J15" s="19">
        <f t="shared" si="1"/>
        <v>0</v>
      </c>
      <c r="K15" s="20"/>
      <c r="L15" s="19">
        <f t="shared" si="2"/>
        <v>0.25</v>
      </c>
      <c r="M15" s="20">
        <f aca="true" t="shared" si="6" ref="M15:S17">$G15/4</f>
        <v>4671.0725</v>
      </c>
      <c r="N15" s="19">
        <f t="shared" si="3"/>
        <v>0.25</v>
      </c>
      <c r="O15" s="20">
        <f t="shared" si="6"/>
        <v>4671.0725</v>
      </c>
      <c r="P15" s="19">
        <f t="shared" si="4"/>
        <v>0.25</v>
      </c>
      <c r="Q15" s="20">
        <f t="shared" si="6"/>
        <v>4671.0725</v>
      </c>
      <c r="R15" s="19">
        <f t="shared" si="5"/>
        <v>0.25</v>
      </c>
      <c r="S15" s="18">
        <f t="shared" si="6"/>
        <v>4671.0725</v>
      </c>
    </row>
    <row r="16" spans="3:19" s="8" customFormat="1" ht="55.5" customHeight="1">
      <c r="C16" s="81" t="s">
        <v>3</v>
      </c>
      <c r="D16" s="82"/>
      <c r="E16" s="17" t="s">
        <v>2</v>
      </c>
      <c r="F16" s="22">
        <f>G16/G$18</f>
        <v>0.20866660616100147</v>
      </c>
      <c r="G16" s="20">
        <v>28647.3</v>
      </c>
      <c r="H16" s="19">
        <f>I16/$G16</f>
        <v>0</v>
      </c>
      <c r="I16" s="21"/>
      <c r="J16" s="19">
        <f>K16/$G16</f>
        <v>0</v>
      </c>
      <c r="K16" s="20"/>
      <c r="L16" s="19">
        <f>M16/$G16</f>
        <v>0.25</v>
      </c>
      <c r="M16" s="20">
        <f t="shared" si="6"/>
        <v>7161.825</v>
      </c>
      <c r="N16" s="19">
        <f>O16/$G16</f>
        <v>0.25</v>
      </c>
      <c r="O16" s="20">
        <f t="shared" si="6"/>
        <v>7161.825</v>
      </c>
      <c r="P16" s="19">
        <f>Q16/$G16</f>
        <v>0.25</v>
      </c>
      <c r="Q16" s="20">
        <f t="shared" si="6"/>
        <v>7161.825</v>
      </c>
      <c r="R16" s="19">
        <f>S16/$G16</f>
        <v>0.25</v>
      </c>
      <c r="S16" s="18">
        <f t="shared" si="6"/>
        <v>7161.825</v>
      </c>
    </row>
    <row r="17" spans="3:19" s="8" customFormat="1" ht="55.5" customHeight="1" thickBot="1">
      <c r="C17" s="81" t="s">
        <v>36</v>
      </c>
      <c r="D17" s="82"/>
      <c r="E17" s="17" t="s">
        <v>37</v>
      </c>
      <c r="F17" s="16">
        <f>G17/G$18</f>
        <v>0.08042805378671986</v>
      </c>
      <c r="G17" s="15">
        <v>11041.76</v>
      </c>
      <c r="H17" s="14">
        <f>I17/$G17</f>
        <v>0</v>
      </c>
      <c r="I17" s="15"/>
      <c r="J17" s="14">
        <f>K17/$G17</f>
        <v>0</v>
      </c>
      <c r="K17" s="15"/>
      <c r="L17" s="14">
        <f>M17/$G17</f>
        <v>0</v>
      </c>
      <c r="M17" s="15"/>
      <c r="N17" s="14">
        <f>O17/$G17</f>
        <v>0.3333333333333333</v>
      </c>
      <c r="O17" s="15">
        <f>$G17/3</f>
        <v>3680.5866666666666</v>
      </c>
      <c r="P17" s="14">
        <f>Q17/$G17</f>
        <v>0.3333333333333333</v>
      </c>
      <c r="Q17" s="15">
        <f>$G17/3</f>
        <v>3680.5866666666666</v>
      </c>
      <c r="R17" s="14">
        <f>S17/$G17</f>
        <v>0.3333333333333333</v>
      </c>
      <c r="S17" s="9">
        <f>$G17/3</f>
        <v>3680.5866666666666</v>
      </c>
    </row>
    <row r="18" spans="3:19" s="13" customFormat="1" ht="55.5" customHeight="1" thickBot="1">
      <c r="C18" s="73" t="s">
        <v>1</v>
      </c>
      <c r="D18" s="74"/>
      <c r="E18" s="75"/>
      <c r="F18" s="109">
        <f>SUM(F10:F17)</f>
        <v>1</v>
      </c>
      <c r="G18" s="110">
        <f>SUM(G10:G17)</f>
        <v>137287.42</v>
      </c>
      <c r="H18" s="60">
        <f>I18/$G$18</f>
        <v>0.05207500075389281</v>
      </c>
      <c r="I18" s="61">
        <f>SUM(I10:I17)</f>
        <v>7149.2425</v>
      </c>
      <c r="J18" s="62">
        <f>K18/$G$18</f>
        <v>0.09465588689772157</v>
      </c>
      <c r="K18" s="61">
        <f>SUM(K10:K17)</f>
        <v>12995.0625</v>
      </c>
      <c r="L18" s="62">
        <f>M18/$G$18</f>
        <v>0.22963118179364136</v>
      </c>
      <c r="M18" s="61">
        <f>SUM(M10:M17)</f>
        <v>31525.4725</v>
      </c>
      <c r="N18" s="62">
        <f>O18/$G$18</f>
        <v>0.2564405330558813</v>
      </c>
      <c r="O18" s="61">
        <f>SUM(O10:O17)</f>
        <v>35206.059166666666</v>
      </c>
      <c r="P18" s="62">
        <f>Q18/$G$18</f>
        <v>0.20541275134070308</v>
      </c>
      <c r="Q18" s="61">
        <f>SUM(Q10:Q17)</f>
        <v>28200.58666666667</v>
      </c>
      <c r="R18" s="62">
        <f>S18/$G$18</f>
        <v>0.16178464615815974</v>
      </c>
      <c r="S18" s="61">
        <f>SUM(S10:S17)</f>
        <v>22210.996666666666</v>
      </c>
    </row>
    <row r="19" spans="3:19" s="8" customFormat="1" ht="55.5" customHeight="1" thickBot="1">
      <c r="C19" s="64" t="s">
        <v>0</v>
      </c>
      <c r="D19" s="65"/>
      <c r="E19" s="65"/>
      <c r="F19" s="65"/>
      <c r="G19" s="66"/>
      <c r="H19" s="12">
        <f>I19/$G$18</f>
        <v>0.05207500075389281</v>
      </c>
      <c r="I19" s="11">
        <f>I18</f>
        <v>7149.2425</v>
      </c>
      <c r="J19" s="10">
        <f>K19/$G$18</f>
        <v>0.14673088765161438</v>
      </c>
      <c r="K19" s="9">
        <f>K18+I19</f>
        <v>20144.305</v>
      </c>
      <c r="L19" s="10">
        <f>M19/$G$18</f>
        <v>0.37636206944525574</v>
      </c>
      <c r="M19" s="9">
        <f>M18+K19</f>
        <v>51669.7775</v>
      </c>
      <c r="N19" s="10">
        <f>O19/$G$18</f>
        <v>0.6328026025011371</v>
      </c>
      <c r="O19" s="9">
        <f>O18+M19</f>
        <v>86875.83666666667</v>
      </c>
      <c r="P19" s="10">
        <f>Q19/$G$18</f>
        <v>0.8382153538418402</v>
      </c>
      <c r="Q19" s="9">
        <f>Q18+O19</f>
        <v>115076.42333333334</v>
      </c>
      <c r="R19" s="10">
        <f>S19/$G$18</f>
        <v>1</v>
      </c>
      <c r="S19" s="9">
        <f>S18+Q19</f>
        <v>137287.42</v>
      </c>
    </row>
  </sheetData>
  <sheetProtection/>
  <mergeCells count="28">
    <mergeCell ref="C17:D17"/>
    <mergeCell ref="C16:D16"/>
    <mergeCell ref="N7:O7"/>
    <mergeCell ref="C10:D10"/>
    <mergeCell ref="H6:S6"/>
    <mergeCell ref="F6:G6"/>
    <mergeCell ref="H5:S5"/>
    <mergeCell ref="C3:E3"/>
    <mergeCell ref="F1:G3"/>
    <mergeCell ref="F5:G5"/>
    <mergeCell ref="H1:S3"/>
    <mergeCell ref="F4:S4"/>
    <mergeCell ref="L7:M7"/>
    <mergeCell ref="C15:D15"/>
    <mergeCell ref="C14:D14"/>
    <mergeCell ref="C13:D13"/>
    <mergeCell ref="C12:D12"/>
    <mergeCell ref="C11:D11"/>
    <mergeCell ref="C19:G19"/>
    <mergeCell ref="P7:Q7"/>
    <mergeCell ref="R7:S7"/>
    <mergeCell ref="H7:I7"/>
    <mergeCell ref="J7:K7"/>
    <mergeCell ref="C7:D8"/>
    <mergeCell ref="C18:E18"/>
    <mergeCell ref="E7:E8"/>
    <mergeCell ref="F7:F8"/>
    <mergeCell ref="G7:G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2016-07-17T19:47:21Z</cp:lastPrinted>
  <dcterms:created xsi:type="dcterms:W3CDTF">2016-06-13T23:57:37Z</dcterms:created>
  <dcterms:modified xsi:type="dcterms:W3CDTF">2016-07-17T19:50:54Z</dcterms:modified>
  <cp:category/>
  <cp:version/>
  <cp:contentType/>
  <cp:contentStatus/>
</cp:coreProperties>
</file>